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2120" windowHeight="8820" activeTab="0"/>
  </bookViews>
  <sheets>
    <sheet name="Boys-Girls Kit" sheetId="1" r:id="rId1"/>
  </sheets>
  <definedNames>
    <definedName name="_xlnm.Print_Area" localSheetId="0">'Boys-Girls Kit'!$A$1:$K$66</definedName>
  </definedNames>
  <calcPr fullCalcOnLoad="1"/>
</workbook>
</file>

<file path=xl/comments1.xml><?xml version="1.0" encoding="utf-8"?>
<comments xmlns="http://schemas.openxmlformats.org/spreadsheetml/2006/main">
  <authors>
    <author>Eric Krajewski</author>
  </authors>
  <commentList>
    <comment ref="I65" authorId="0">
      <text>
        <r>
          <rPr>
            <b/>
            <sz val="12"/>
            <rFont val="Tahoma"/>
            <family val="2"/>
          </rPr>
          <t>Click Here To Select Shipping Method.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12"/>
            <rFont val="Tahoma"/>
            <family val="2"/>
          </rPr>
          <t>Enter Jersey Numbers Here.</t>
        </r>
      </text>
    </comment>
    <comment ref="K17" authorId="0">
      <text>
        <r>
          <rPr>
            <b/>
            <sz val="12"/>
            <rFont val="Tahoma"/>
            <family val="2"/>
          </rPr>
          <t>Price Includes Customization.</t>
        </r>
      </text>
    </comment>
    <comment ref="H7" authorId="0">
      <text>
        <r>
          <rPr>
            <b/>
            <sz val="12"/>
            <rFont val="Tahoma"/>
            <family val="2"/>
          </rPr>
          <t>Please Complete Shipping Information.</t>
        </r>
      </text>
    </comment>
  </commentList>
</comments>
</file>

<file path=xl/sharedStrings.xml><?xml version="1.0" encoding="utf-8"?>
<sst xmlns="http://schemas.openxmlformats.org/spreadsheetml/2006/main" count="187" uniqueCount="84">
  <si>
    <t>Size</t>
  </si>
  <si>
    <t>Team Name</t>
  </si>
  <si>
    <t>Eurosport Contact:</t>
  </si>
  <si>
    <t xml:space="preserve">YM </t>
  </si>
  <si>
    <t xml:space="preserve">YL </t>
  </si>
  <si>
    <t>AS</t>
  </si>
  <si>
    <t>AM</t>
  </si>
  <si>
    <t>AL</t>
  </si>
  <si>
    <t>AXL</t>
  </si>
  <si>
    <t xml:space="preserve">Total </t>
  </si>
  <si>
    <t xml:space="preserve">Short </t>
  </si>
  <si>
    <t>Sock</t>
  </si>
  <si>
    <t>Adult</t>
  </si>
  <si>
    <t>Style#</t>
  </si>
  <si>
    <t xml:space="preserve">Size </t>
  </si>
  <si>
    <t>Manager's Name</t>
  </si>
  <si>
    <t>Total</t>
  </si>
  <si>
    <t>Qnty</t>
  </si>
  <si>
    <t>Youth</t>
  </si>
  <si>
    <t>Subtotal</t>
  </si>
  <si>
    <t>Grand Total</t>
  </si>
  <si>
    <t>Comments:</t>
  </si>
  <si>
    <t xml:space="preserve">Youth </t>
  </si>
  <si>
    <t xml:space="preserve">Adult </t>
  </si>
  <si>
    <t xml:space="preserve">Home Jersey </t>
  </si>
  <si>
    <t>Email:</t>
  </si>
  <si>
    <t>Phone Number:</t>
  </si>
  <si>
    <t>Manager's Email</t>
  </si>
  <si>
    <t>YM</t>
  </si>
  <si>
    <t>YL</t>
  </si>
  <si>
    <t>Select Shipping Method:</t>
  </si>
  <si>
    <t>Price:</t>
  </si>
  <si>
    <t>YXL</t>
  </si>
  <si>
    <t xml:space="preserve">Away Jersey </t>
  </si>
  <si>
    <t>Backpack</t>
  </si>
  <si>
    <t>Quantity</t>
  </si>
  <si>
    <t>Price</t>
  </si>
  <si>
    <t>Numbers:</t>
  </si>
  <si>
    <t>Color</t>
  </si>
  <si>
    <t>Ground Shipping</t>
  </si>
  <si>
    <t>TWODAY Shipping</t>
  </si>
  <si>
    <t>NEXTDAY Shipping</t>
  </si>
  <si>
    <t>YS</t>
  </si>
  <si>
    <t>Home Phone #</t>
  </si>
  <si>
    <t>Work Phone #</t>
  </si>
  <si>
    <t xml:space="preserve">This form must be completed and e-mailed to Sales Rep.  </t>
  </si>
  <si>
    <t>Fax Number:</t>
  </si>
  <si>
    <t>(800) 443-8326</t>
  </si>
  <si>
    <t>Shipping Address/Billing Address</t>
  </si>
  <si>
    <t>White</t>
  </si>
  <si>
    <t>Black</t>
  </si>
  <si>
    <t xml:space="preserve">Date ordered: </t>
  </si>
  <si>
    <t>Sock Sizes                    S: Shoe size 1-4(jr)     M: Shoe Size 5-8(Youth) L: Shoe Size 9-up(AD)</t>
  </si>
  <si>
    <t>JR</t>
  </si>
  <si>
    <t>Youth/JR</t>
  </si>
  <si>
    <t>Credit Card</t>
  </si>
  <si>
    <t>Orange</t>
  </si>
  <si>
    <t>Copa Zone</t>
  </si>
  <si>
    <t>#956845</t>
  </si>
  <si>
    <t>BK/WH</t>
  </si>
  <si>
    <t>WH/BK</t>
  </si>
  <si>
    <t>OR/WH</t>
  </si>
  <si>
    <t>All teams must decide on two color options for socks</t>
  </si>
  <si>
    <t>Optional Item</t>
  </si>
  <si>
    <t>Estadio (new)</t>
  </si>
  <si>
    <t>#17387</t>
  </si>
  <si>
    <t>Required: Jersey includes Waldorf text(white/black) frt center and a two color number on back.(white/black)</t>
  </si>
  <si>
    <t>Required: Jersey includes Waldorf text(black/orange) frt center and a two color number on back(black/orange)</t>
  </si>
  <si>
    <t>Required:</t>
  </si>
  <si>
    <t>Team Sales</t>
  </si>
  <si>
    <t>team@sportsendeavors.com</t>
  </si>
  <si>
    <t xml:space="preserve">(800) 967-8326  </t>
  </si>
  <si>
    <t>Order should be placed by July 28th</t>
  </si>
  <si>
    <t>Jacket</t>
  </si>
  <si>
    <t>Adidas Tiro 11 Jacket</t>
  </si>
  <si>
    <t>Style # 17683</t>
  </si>
  <si>
    <t>Adidas Tiro 11 Pant</t>
  </si>
  <si>
    <t>Style # 17687</t>
  </si>
  <si>
    <t>Pant</t>
  </si>
  <si>
    <t>Waldorf Soccer Club-Boys/GirlsKit</t>
  </si>
  <si>
    <t xml:space="preserve">Adidas Men's Custom Jersey </t>
  </si>
  <si>
    <t>Adidas Men's Custom Short</t>
  </si>
  <si>
    <t>Style # 13659</t>
  </si>
  <si>
    <t>Style # 13660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</si>
</sst>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_(* #,##0.000_);_(* \(#,##0.000\);_(* &quot;-&quot;??_);_(@_)"/>
    <numFmt numFmtId="171" formatCode="&quot;$&quot;#,##0.00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sz val="8"/>
      <name val="Tahoma"/>
      <family val="2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color indexed="10"/>
      <name val="Arial"/>
      <family val="0"/>
    </font>
    <font>
      <u val="single"/>
      <sz val="10"/>
      <color indexed="10"/>
      <name val="Arial"/>
      <family val="0"/>
    </font>
    <font>
      <sz val="9"/>
      <name val="Verdana"/>
      <family val="2"/>
    </font>
    <font>
      <b/>
      <sz val="20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53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5" fillId="33" borderId="16" xfId="44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53" applyFont="1" applyBorder="1" applyAlignment="1" applyProtection="1">
      <alignment horizontal="center"/>
      <protection/>
    </xf>
    <xf numFmtId="0" fontId="5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/>
      <protection hidden="1"/>
    </xf>
    <xf numFmtId="44" fontId="6" fillId="0" borderId="16" xfId="44" applyFont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171" fontId="3" fillId="33" borderId="22" xfId="0" applyNumberFormat="1" applyFont="1" applyFill="1" applyBorder="1" applyAlignment="1" applyProtection="1">
      <alignment horizontal="center"/>
      <protection hidden="1"/>
    </xf>
    <xf numFmtId="7" fontId="3" fillId="33" borderId="22" xfId="0" applyNumberFormat="1" applyFont="1" applyFill="1" applyBorder="1" applyAlignment="1" applyProtection="1">
      <alignment horizontal="center"/>
      <protection hidden="1"/>
    </xf>
    <xf numFmtId="44" fontId="5" fillId="0" borderId="16" xfId="44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171" fontId="3" fillId="33" borderId="24" xfId="0" applyNumberFormat="1" applyFont="1" applyFill="1" applyBorder="1" applyAlignment="1" applyProtection="1">
      <alignment horizontal="center"/>
      <protection hidden="1"/>
    </xf>
    <xf numFmtId="44" fontId="5" fillId="33" borderId="16" xfId="44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4" fontId="5" fillId="33" borderId="14" xfId="44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7" fontId="3" fillId="0" borderId="25" xfId="0" applyNumberFormat="1" applyFont="1" applyFill="1" applyBorder="1" applyAlignment="1" applyProtection="1">
      <alignment horizontal="center"/>
      <protection hidden="1"/>
    </xf>
    <xf numFmtId="44" fontId="5" fillId="0" borderId="16" xfId="0" applyNumberFormat="1" applyFont="1" applyFill="1" applyBorder="1" applyAlignment="1">
      <alignment horizontal="center" vertical="center"/>
    </xf>
    <xf numFmtId="7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4" fontId="12" fillId="34" borderId="16" xfId="0" applyNumberFormat="1" applyFont="1" applyFill="1" applyBorder="1" applyAlignment="1" applyProtection="1">
      <alignment horizontal="center"/>
      <protection hidden="1"/>
    </xf>
    <xf numFmtId="44" fontId="12" fillId="35" borderId="16" xfId="0" applyNumberFormat="1" applyFont="1" applyFill="1" applyBorder="1" applyAlignment="1" applyProtection="1">
      <alignment horizontal="center"/>
      <protection hidden="1"/>
    </xf>
    <xf numFmtId="44" fontId="12" fillId="36" borderId="16" xfId="0" applyNumberFormat="1" applyFont="1" applyFill="1" applyBorder="1" applyAlignment="1" applyProtection="1">
      <alignment horizontal="center"/>
      <protection hidden="1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53" applyFont="1" applyBorder="1" applyAlignment="1" applyProtection="1">
      <alignment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42" applyNumberFormat="1" applyFont="1" applyFill="1" applyBorder="1" applyAlignment="1">
      <alignment horizontal="center" vertical="center"/>
    </xf>
    <xf numFmtId="0" fontId="6" fillId="0" borderId="28" xfId="42" applyNumberFormat="1" applyFont="1" applyBorder="1" applyAlignment="1">
      <alignment horizontal="center" vertical="center"/>
    </xf>
    <xf numFmtId="0" fontId="6" fillId="0" borderId="29" xfId="42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28" xfId="4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 shrinkToFit="1"/>
    </xf>
    <xf numFmtId="171" fontId="3" fillId="0" borderId="33" xfId="0" applyNumberFormat="1" applyFont="1" applyFill="1" applyBorder="1" applyAlignment="1" applyProtection="1">
      <alignment horizontal="center"/>
      <protection hidden="1"/>
    </xf>
    <xf numFmtId="171" fontId="5" fillId="0" borderId="34" xfId="0" applyNumberFormat="1" applyFont="1" applyFill="1" applyBorder="1" applyAlignment="1" applyProtection="1">
      <alignment horizontal="center"/>
      <protection hidden="1"/>
    </xf>
    <xf numFmtId="171" fontId="3" fillId="0" borderId="35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4" fontId="21" fillId="33" borderId="25" xfId="0" applyNumberFormat="1" applyFont="1" applyFill="1" applyBorder="1" applyAlignment="1">
      <alignment horizontal="center" vertical="center"/>
    </xf>
    <xf numFmtId="44" fontId="5" fillId="33" borderId="2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4" fontId="5" fillId="33" borderId="38" xfId="44" applyFont="1" applyFill="1" applyBorder="1" applyAlignment="1" applyProtection="1">
      <alignment horizontal="center" vertical="center"/>
      <protection hidden="1"/>
    </xf>
    <xf numFmtId="44" fontId="5" fillId="33" borderId="39" xfId="44" applyFont="1" applyFill="1" applyBorder="1" applyAlignment="1" applyProtection="1">
      <alignment horizontal="center" vertical="center"/>
      <protection hidden="1"/>
    </xf>
    <xf numFmtId="44" fontId="5" fillId="33" borderId="40" xfId="44" applyFont="1" applyFill="1" applyBorder="1" applyAlignment="1" applyProtection="1">
      <alignment horizontal="center" vertical="center"/>
      <protection hidden="1"/>
    </xf>
    <xf numFmtId="44" fontId="5" fillId="0" borderId="15" xfId="44" applyFont="1" applyFill="1" applyBorder="1" applyAlignment="1" applyProtection="1">
      <alignment horizontal="center" vertical="center"/>
      <protection hidden="1"/>
    </xf>
    <xf numFmtId="44" fontId="5" fillId="0" borderId="15" xfId="0" applyNumberFormat="1" applyFont="1" applyFill="1" applyBorder="1" applyAlignment="1">
      <alignment horizontal="center" vertical="center"/>
    </xf>
    <xf numFmtId="44" fontId="5" fillId="33" borderId="41" xfId="0" applyNumberFormat="1" applyFont="1" applyFill="1" applyBorder="1" applyAlignment="1">
      <alignment horizontal="center" vertical="center"/>
    </xf>
    <xf numFmtId="7" fontId="3" fillId="0" borderId="41" xfId="0" applyNumberFormat="1" applyFont="1" applyFill="1" applyBorder="1" applyAlignment="1" applyProtection="1">
      <alignment horizontal="center"/>
      <protection hidden="1"/>
    </xf>
    <xf numFmtId="7" fontId="3" fillId="33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42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44" fontId="5" fillId="33" borderId="39" xfId="0" applyNumberFormat="1" applyFont="1" applyFill="1" applyBorder="1" applyAlignment="1">
      <alignment horizontal="center" vertical="center"/>
    </xf>
    <xf numFmtId="44" fontId="21" fillId="33" borderId="39" xfId="0" applyNumberFormat="1" applyFont="1" applyFill="1" applyBorder="1" applyAlignment="1">
      <alignment horizontal="center" vertical="center"/>
    </xf>
    <xf numFmtId="7" fontId="3" fillId="33" borderId="39" xfId="0" applyNumberFormat="1" applyFont="1" applyFill="1" applyBorder="1" applyAlignment="1" applyProtection="1">
      <alignment horizontal="center"/>
      <protection hidden="1"/>
    </xf>
    <xf numFmtId="0" fontId="3" fillId="33" borderId="4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/>
    </xf>
    <xf numFmtId="7" fontId="3" fillId="33" borderId="4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4" fontId="5" fillId="33" borderId="45" xfId="44" applyFont="1" applyFill="1" applyBorder="1" applyAlignment="1" applyProtection="1">
      <alignment horizontal="center" vertical="center"/>
      <protection hidden="1"/>
    </xf>
    <xf numFmtId="44" fontId="5" fillId="33" borderId="21" xfId="44" applyFont="1" applyFill="1" applyBorder="1" applyAlignment="1" applyProtection="1">
      <alignment horizontal="center" vertical="center"/>
      <protection hidden="1"/>
    </xf>
    <xf numFmtId="44" fontId="5" fillId="33" borderId="25" xfId="44" applyFont="1" applyFill="1" applyBorder="1" applyAlignment="1" applyProtection="1">
      <alignment horizontal="center" vertical="center"/>
      <protection hidden="1"/>
    </xf>
    <xf numFmtId="44" fontId="7" fillId="33" borderId="46" xfId="44" applyFont="1" applyFill="1" applyBorder="1" applyAlignment="1" applyProtection="1">
      <alignment horizontal="center" vertical="center" wrapText="1"/>
      <protection hidden="1"/>
    </xf>
    <xf numFmtId="44" fontId="7" fillId="33" borderId="38" xfId="44" applyFont="1" applyFill="1" applyBorder="1" applyAlignment="1" applyProtection="1">
      <alignment horizontal="center" vertical="center" wrapText="1"/>
      <protection hidden="1"/>
    </xf>
    <xf numFmtId="44" fontId="7" fillId="33" borderId="27" xfId="44" applyFont="1" applyFill="1" applyBorder="1" applyAlignment="1" applyProtection="1">
      <alignment horizontal="center" vertical="center" wrapText="1"/>
      <protection hidden="1"/>
    </xf>
    <xf numFmtId="44" fontId="7" fillId="33" borderId="39" xfId="44" applyFont="1" applyFill="1" applyBorder="1" applyAlignment="1" applyProtection="1">
      <alignment horizontal="center" vertical="center" wrapText="1"/>
      <protection hidden="1"/>
    </xf>
    <xf numFmtId="44" fontId="7" fillId="33" borderId="41" xfId="44" applyFont="1" applyFill="1" applyBorder="1" applyAlignment="1" applyProtection="1">
      <alignment horizontal="center" vertical="center" wrapText="1"/>
      <protection hidden="1"/>
    </xf>
    <xf numFmtId="44" fontId="7" fillId="33" borderId="44" xfId="44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52" xfId="0" applyFont="1" applyBorder="1" applyAlignment="1">
      <alignment/>
    </xf>
    <xf numFmtId="0" fontId="14" fillId="0" borderId="20" xfId="53" applyFont="1" applyBorder="1" applyAlignment="1" applyProtection="1">
      <alignment horizontal="center"/>
      <protection/>
    </xf>
    <xf numFmtId="0" fontId="14" fillId="0" borderId="53" xfId="53" applyFont="1" applyBorder="1" applyAlignment="1" applyProtection="1">
      <alignment horizontal="center"/>
      <protection/>
    </xf>
    <xf numFmtId="0" fontId="14" fillId="0" borderId="54" xfId="53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43" xfId="53" applyBorder="1" applyAlignment="1" applyProtection="1">
      <alignment horizontal="center"/>
      <protection/>
    </xf>
    <xf numFmtId="0" fontId="18" fillId="0" borderId="43" xfId="53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2" xfId="53" applyFont="1" applyBorder="1" applyAlignment="1" applyProtection="1">
      <alignment horizontal="center"/>
      <protection/>
    </xf>
    <xf numFmtId="0" fontId="17" fillId="0" borderId="42" xfId="53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2" xfId="0" applyBorder="1" applyAlignment="1">
      <alignment/>
    </xf>
    <xf numFmtId="0" fontId="5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5" fillId="33" borderId="4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44" fontId="5" fillId="33" borderId="46" xfId="44" applyFont="1" applyFill="1" applyBorder="1" applyAlignment="1" applyProtection="1">
      <alignment horizontal="center" vertical="center"/>
      <protection hidden="1"/>
    </xf>
    <xf numFmtId="44" fontId="5" fillId="33" borderId="42" xfId="44" applyFont="1" applyFill="1" applyBorder="1" applyAlignment="1" applyProtection="1">
      <alignment horizontal="center" vertical="center"/>
      <protection hidden="1"/>
    </xf>
    <xf numFmtId="44" fontId="5" fillId="33" borderId="38" xfId="44" applyFont="1" applyFill="1" applyBorder="1" applyAlignment="1" applyProtection="1">
      <alignment horizontal="center" vertical="center"/>
      <protection hidden="1"/>
    </xf>
    <xf numFmtId="44" fontId="5" fillId="33" borderId="27" xfId="44" applyFont="1" applyFill="1" applyBorder="1" applyAlignment="1" applyProtection="1">
      <alignment horizontal="center" vertical="center"/>
      <protection hidden="1"/>
    </xf>
    <xf numFmtId="44" fontId="5" fillId="33" borderId="0" xfId="44" applyFont="1" applyFill="1" applyBorder="1" applyAlignment="1" applyProtection="1">
      <alignment horizontal="center" vertical="center"/>
      <protection hidden="1"/>
    </xf>
    <xf numFmtId="44" fontId="5" fillId="33" borderId="39" xfId="44" applyFont="1" applyFill="1" applyBorder="1" applyAlignment="1" applyProtection="1">
      <alignment horizontal="center" vertical="center"/>
      <protection hidden="1"/>
    </xf>
    <xf numFmtId="44" fontId="5" fillId="33" borderId="41" xfId="44" applyFont="1" applyFill="1" applyBorder="1" applyAlignment="1" applyProtection="1">
      <alignment horizontal="center" vertical="center"/>
      <protection hidden="1"/>
    </xf>
    <xf numFmtId="44" fontId="5" fillId="33" borderId="43" xfId="44" applyFont="1" applyFill="1" applyBorder="1" applyAlignment="1" applyProtection="1">
      <alignment horizontal="center" vertical="center"/>
      <protection hidden="1"/>
    </xf>
    <xf numFmtId="44" fontId="5" fillId="33" borderId="44" xfId="44" applyFont="1" applyFill="1" applyBorder="1" applyAlignment="1" applyProtection="1">
      <alignment horizontal="center" vertical="center"/>
      <protection hidden="1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41" xfId="0" applyFont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44" fontId="7" fillId="33" borderId="42" xfId="44" applyFont="1" applyFill="1" applyBorder="1" applyAlignment="1" applyProtection="1">
      <alignment horizontal="center" vertical="center" wrapText="1"/>
      <protection hidden="1"/>
    </xf>
    <xf numFmtId="44" fontId="7" fillId="33" borderId="0" xfId="44" applyFont="1" applyFill="1" applyBorder="1" applyAlignment="1" applyProtection="1">
      <alignment horizontal="center" vertical="center" wrapText="1"/>
      <protection hidden="1"/>
    </xf>
    <xf numFmtId="44" fontId="7" fillId="33" borderId="43" xfId="44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occer.com/" TargetMode="External" /><Relationship Id="rId3" Type="http://schemas.openxmlformats.org/officeDocument/2006/relationships/hyperlink" Target="http://www.soccer.com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123825</xdr:rowOff>
    </xdr:from>
    <xdr:to>
      <xdr:col>7</xdr:col>
      <xdr:colOff>647700</xdr:colOff>
      <xdr:row>0</xdr:row>
      <xdr:rowOff>1266825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3825"/>
          <a:ext cx="74771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790575</xdr:colOff>
      <xdr:row>6</xdr:row>
      <xdr:rowOff>104775</xdr:rowOff>
    </xdr:from>
    <xdr:to>
      <xdr:col>6</xdr:col>
      <xdr:colOff>123825</xdr:colOff>
      <xdr:row>11</xdr:row>
      <xdr:rowOff>114300</xdr:rowOff>
    </xdr:to>
    <xdr:pic>
      <xdr:nvPicPr>
        <xdr:cNvPr id="2" name="Picture 53" descr="Waldorf_Soccer_Club___Colo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2381250"/>
          <a:ext cx="2324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@sportsendeavors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75" zoomScaleNormal="75" zoomScalePageLayoutView="0" workbookViewId="0" topLeftCell="H19">
      <selection activeCell="L29" sqref="L29"/>
    </sheetView>
  </sheetViews>
  <sheetFormatPr defaultColWidth="9.140625" defaultRowHeight="12.75"/>
  <cols>
    <col min="1" max="1" width="19.57421875" style="3" customWidth="1"/>
    <col min="2" max="2" width="18.7109375" style="3" customWidth="1"/>
    <col min="3" max="3" width="18.28125" style="3" customWidth="1"/>
    <col min="4" max="4" width="22.8515625" style="3" customWidth="1"/>
    <col min="5" max="5" width="23.57421875" style="3" customWidth="1"/>
    <col min="6" max="6" width="21.28125" style="3" customWidth="1"/>
    <col min="7" max="7" width="25.421875" style="3" customWidth="1"/>
    <col min="8" max="8" width="18.8515625" style="3" customWidth="1"/>
    <col min="9" max="9" width="23.28125" style="3" customWidth="1"/>
    <col min="10" max="12" width="12.7109375" style="3" customWidth="1"/>
    <col min="13" max="16384" width="9.140625" style="14" customWidth="1"/>
  </cols>
  <sheetData>
    <row r="1" spans="1:11" ht="109.5" customHeight="1" thickBot="1">
      <c r="A1" s="153"/>
      <c r="B1" s="153"/>
      <c r="C1" s="154"/>
      <c r="D1" s="154"/>
      <c r="E1" s="154"/>
      <c r="J1" s="202" t="s">
        <v>51</v>
      </c>
      <c r="K1" s="203"/>
    </row>
    <row r="2" spans="1:11" ht="15.75" customHeight="1" thickBot="1">
      <c r="A2" s="163" t="s">
        <v>79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15" customFormat="1" ht="14.25" customHeight="1">
      <c r="A3" s="155" t="s">
        <v>2</v>
      </c>
      <c r="B3" s="156"/>
      <c r="C3" s="148"/>
      <c r="D3" s="157" t="s">
        <v>69</v>
      </c>
      <c r="E3" s="158"/>
      <c r="F3" s="158"/>
      <c r="G3" s="158"/>
      <c r="H3" s="156" t="s">
        <v>26</v>
      </c>
      <c r="I3" s="162"/>
      <c r="J3" s="148" t="s">
        <v>71</v>
      </c>
      <c r="K3" s="207"/>
    </row>
    <row r="4" spans="1:11" s="15" customFormat="1" ht="13.5" thickBot="1">
      <c r="A4" s="186" t="s">
        <v>25</v>
      </c>
      <c r="B4" s="164"/>
      <c r="C4" s="180"/>
      <c r="D4" s="149" t="s">
        <v>70</v>
      </c>
      <c r="E4" s="150"/>
      <c r="F4" s="150"/>
      <c r="G4" s="150"/>
      <c r="H4" s="164" t="s">
        <v>46</v>
      </c>
      <c r="I4" s="185"/>
      <c r="J4" s="180" t="s">
        <v>47</v>
      </c>
      <c r="K4" s="181"/>
    </row>
    <row r="5" spans="1:12" s="15" customFormat="1" ht="12.75">
      <c r="A5" s="4"/>
      <c r="B5" s="4"/>
      <c r="C5" s="2"/>
      <c r="D5" s="5"/>
      <c r="E5" s="8"/>
      <c r="F5" s="5"/>
      <c r="G5" s="5"/>
      <c r="H5" s="5"/>
      <c r="I5" s="2"/>
      <c r="J5" s="5"/>
      <c r="K5" s="5"/>
      <c r="L5" s="5"/>
    </row>
    <row r="6" spans="1:12" s="15" customFormat="1" ht="13.5" thickBot="1">
      <c r="A6" s="4"/>
      <c r="B6" s="4"/>
      <c r="C6" s="2"/>
      <c r="D6" s="5"/>
      <c r="E6" s="8"/>
      <c r="F6" s="5"/>
      <c r="G6" s="5"/>
      <c r="H6" s="164" t="s">
        <v>48</v>
      </c>
      <c r="I6" s="164"/>
      <c r="J6" s="164"/>
      <c r="K6" s="164"/>
      <c r="L6" s="5"/>
    </row>
    <row r="7" spans="1:11" s="15" customFormat="1" ht="15.75" customHeight="1">
      <c r="A7" s="29" t="s">
        <v>1</v>
      </c>
      <c r="B7" s="159"/>
      <c r="C7" s="160"/>
      <c r="D7" s="161"/>
      <c r="E7" s="58"/>
      <c r="F7" s="60"/>
      <c r="G7" s="5"/>
      <c r="H7" s="159"/>
      <c r="I7" s="160"/>
      <c r="J7" s="160"/>
      <c r="K7" s="161"/>
    </row>
    <row r="8" spans="1:11" s="15" customFormat="1" ht="15.75" customHeight="1">
      <c r="A8" s="29" t="s">
        <v>15</v>
      </c>
      <c r="B8" s="145"/>
      <c r="C8" s="146"/>
      <c r="D8" s="147"/>
      <c r="E8" s="58"/>
      <c r="F8" s="73"/>
      <c r="G8" s="5"/>
      <c r="H8" s="145"/>
      <c r="I8" s="146"/>
      <c r="J8" s="146"/>
      <c r="K8" s="147"/>
    </row>
    <row r="9" spans="1:11" s="15" customFormat="1" ht="15.75" customHeight="1">
      <c r="A9" s="29" t="s">
        <v>43</v>
      </c>
      <c r="B9" s="145"/>
      <c r="C9" s="146"/>
      <c r="D9" s="147"/>
      <c r="E9" s="58"/>
      <c r="F9" s="73"/>
      <c r="G9" s="5"/>
      <c r="H9" s="145"/>
      <c r="I9" s="146"/>
      <c r="J9" s="146"/>
      <c r="K9" s="147"/>
    </row>
    <row r="10" spans="1:11" s="15" customFormat="1" ht="15.75" customHeight="1">
      <c r="A10" s="29" t="s">
        <v>44</v>
      </c>
      <c r="B10" s="145"/>
      <c r="C10" s="146"/>
      <c r="D10" s="147"/>
      <c r="E10" s="58"/>
      <c r="F10" s="60"/>
      <c r="G10" s="5"/>
      <c r="H10" s="145"/>
      <c r="I10" s="146"/>
      <c r="J10" s="146"/>
      <c r="K10" s="147"/>
    </row>
    <row r="11" spans="1:11" s="15" customFormat="1" ht="15.75" customHeight="1">
      <c r="A11" s="29" t="s">
        <v>55</v>
      </c>
      <c r="B11" s="145"/>
      <c r="C11" s="151"/>
      <c r="D11" s="152"/>
      <c r="E11" s="58"/>
      <c r="F11" s="60"/>
      <c r="G11" s="5"/>
      <c r="H11" s="145"/>
      <c r="I11" s="146"/>
      <c r="J11" s="146"/>
      <c r="K11" s="147"/>
    </row>
    <row r="12" spans="1:11" s="15" customFormat="1" ht="15.75" customHeight="1" thickBot="1">
      <c r="A12" s="29" t="s">
        <v>27</v>
      </c>
      <c r="B12" s="142"/>
      <c r="C12" s="143"/>
      <c r="D12" s="144"/>
      <c r="E12" s="59"/>
      <c r="F12" s="61"/>
      <c r="G12" s="5"/>
      <c r="H12" s="182"/>
      <c r="I12" s="183"/>
      <c r="J12" s="183"/>
      <c r="K12" s="184"/>
    </row>
    <row r="13" spans="1:11" s="15" customFormat="1" ht="15" customHeight="1" thickBot="1">
      <c r="A13" s="29"/>
      <c r="B13" s="29"/>
      <c r="C13" s="30"/>
      <c r="D13" s="31"/>
      <c r="E13" s="5"/>
      <c r="F13" s="5"/>
      <c r="G13" s="5"/>
      <c r="H13" s="148"/>
      <c r="I13" s="148"/>
      <c r="J13" s="148"/>
      <c r="K13" s="148"/>
    </row>
    <row r="14" spans="1:8" ht="15" customHeight="1" thickBot="1">
      <c r="A14" s="6"/>
      <c r="B14" s="6"/>
      <c r="C14" s="10"/>
      <c r="D14" s="7"/>
      <c r="E14" s="204" t="s">
        <v>72</v>
      </c>
      <c r="F14" s="205"/>
      <c r="G14" s="206"/>
      <c r="H14" s="1"/>
    </row>
    <row r="15" spans="1:11" s="13" customFormat="1" ht="15" customHeight="1" thickBot="1">
      <c r="A15" s="136" t="s">
        <v>66</v>
      </c>
      <c r="B15" s="130"/>
      <c r="C15" s="131"/>
      <c r="D15" s="131"/>
      <c r="E15" s="131"/>
      <c r="F15" s="131"/>
      <c r="G15" s="131"/>
      <c r="H15" s="131"/>
      <c r="I15" s="132"/>
      <c r="J15" s="20" t="s">
        <v>31</v>
      </c>
      <c r="K15" s="19"/>
    </row>
    <row r="16" spans="1:11" s="15" customFormat="1" ht="16.5" thickBot="1">
      <c r="A16" s="22" t="s">
        <v>24</v>
      </c>
      <c r="B16" s="133" t="s">
        <v>80</v>
      </c>
      <c r="C16" s="134"/>
      <c r="D16" s="134"/>
      <c r="E16" s="134"/>
      <c r="F16" s="134"/>
      <c r="G16" s="134"/>
      <c r="H16" s="134"/>
      <c r="I16" s="135"/>
      <c r="J16" s="21" t="s">
        <v>22</v>
      </c>
      <c r="K16" s="26" t="s">
        <v>23</v>
      </c>
    </row>
    <row r="17" spans="1:12" ht="15.75" thickBot="1">
      <c r="A17" s="16" t="s">
        <v>13</v>
      </c>
      <c r="B17" s="137" t="s">
        <v>82</v>
      </c>
      <c r="C17" s="138"/>
      <c r="D17" s="138"/>
      <c r="E17" s="138"/>
      <c r="F17" s="138"/>
      <c r="G17" s="138"/>
      <c r="H17" s="138"/>
      <c r="I17" s="139"/>
      <c r="J17" s="34">
        <v>42.96</v>
      </c>
      <c r="K17" s="34">
        <v>46.23</v>
      </c>
      <c r="L17" s="14"/>
    </row>
    <row r="18" spans="1:12" ht="12.75">
      <c r="A18" s="16" t="s">
        <v>0</v>
      </c>
      <c r="B18" s="57" t="s">
        <v>42</v>
      </c>
      <c r="C18" s="9" t="s">
        <v>28</v>
      </c>
      <c r="D18" s="9" t="s">
        <v>29</v>
      </c>
      <c r="E18" s="40" t="s">
        <v>32</v>
      </c>
      <c r="F18" s="9" t="s">
        <v>5</v>
      </c>
      <c r="G18" s="9" t="s">
        <v>6</v>
      </c>
      <c r="H18" s="9" t="s">
        <v>7</v>
      </c>
      <c r="I18" s="23" t="s">
        <v>8</v>
      </c>
      <c r="J18" s="27" t="s">
        <v>17</v>
      </c>
      <c r="K18" s="18" t="s">
        <v>9</v>
      </c>
      <c r="L18" s="14"/>
    </row>
    <row r="19" spans="1:11" s="15" customFormat="1" ht="14.25" customHeight="1" thickBot="1">
      <c r="A19" s="78" t="s">
        <v>56</v>
      </c>
      <c r="B19" s="62">
        <v>0</v>
      </c>
      <c r="C19" s="63">
        <v>0</v>
      </c>
      <c r="D19" s="63">
        <v>0</v>
      </c>
      <c r="E19" s="64">
        <v>0</v>
      </c>
      <c r="F19" s="65">
        <v>0</v>
      </c>
      <c r="G19" s="65">
        <v>0</v>
      </c>
      <c r="H19" s="65">
        <v>0</v>
      </c>
      <c r="I19" s="66">
        <v>0</v>
      </c>
      <c r="J19" s="35">
        <f>SUM(B19:I19)</f>
        <v>0</v>
      </c>
      <c r="K19" s="36">
        <f>((B19+C19+D19+E19)*J17)+((F19+G19+H19+I19)*K17)</f>
        <v>0</v>
      </c>
    </row>
    <row r="20" spans="1:11" s="15" customFormat="1" ht="66" customHeight="1" thickBot="1">
      <c r="A20" s="79" t="s">
        <v>37</v>
      </c>
      <c r="B20" s="74"/>
      <c r="C20" s="11"/>
      <c r="D20" s="12"/>
      <c r="E20" s="39"/>
      <c r="F20" s="11"/>
      <c r="G20" s="11"/>
      <c r="H20" s="11"/>
      <c r="I20" s="44"/>
      <c r="J20" s="118"/>
      <c r="K20" s="119"/>
    </row>
    <row r="21" spans="1:11" s="13" customFormat="1" ht="15" customHeight="1" thickBot="1">
      <c r="A21" s="136" t="s">
        <v>67</v>
      </c>
      <c r="B21" s="130"/>
      <c r="C21" s="131"/>
      <c r="D21" s="131"/>
      <c r="E21" s="131"/>
      <c r="F21" s="131"/>
      <c r="G21" s="131"/>
      <c r="H21" s="131"/>
      <c r="I21" s="132"/>
      <c r="J21" s="20" t="s">
        <v>31</v>
      </c>
      <c r="K21" s="19"/>
    </row>
    <row r="22" spans="1:11" s="15" customFormat="1" ht="16.5" thickBot="1">
      <c r="A22" s="22" t="s">
        <v>33</v>
      </c>
      <c r="B22" s="133" t="s">
        <v>80</v>
      </c>
      <c r="C22" s="134"/>
      <c r="D22" s="134"/>
      <c r="E22" s="134"/>
      <c r="F22" s="134"/>
      <c r="G22" s="134"/>
      <c r="H22" s="134"/>
      <c r="I22" s="135"/>
      <c r="J22" s="21" t="s">
        <v>22</v>
      </c>
      <c r="K22" s="26" t="s">
        <v>23</v>
      </c>
    </row>
    <row r="23" spans="1:12" ht="15.75" thickBot="1">
      <c r="A23" s="16" t="s">
        <v>13</v>
      </c>
      <c r="B23" s="137" t="s">
        <v>82</v>
      </c>
      <c r="C23" s="138"/>
      <c r="D23" s="138"/>
      <c r="E23" s="138"/>
      <c r="F23" s="138"/>
      <c r="G23" s="138"/>
      <c r="H23" s="138"/>
      <c r="I23" s="139"/>
      <c r="J23" s="34">
        <v>42.96</v>
      </c>
      <c r="K23" s="34">
        <v>46.23</v>
      </c>
      <c r="L23" s="14"/>
    </row>
    <row r="24" spans="1:12" ht="12.75">
      <c r="A24" s="16" t="s">
        <v>0</v>
      </c>
      <c r="B24" s="57" t="s">
        <v>42</v>
      </c>
      <c r="C24" s="9" t="s">
        <v>28</v>
      </c>
      <c r="D24" s="9" t="s">
        <v>29</v>
      </c>
      <c r="E24" s="40" t="s">
        <v>32</v>
      </c>
      <c r="F24" s="9" t="s">
        <v>5</v>
      </c>
      <c r="G24" s="9" t="s">
        <v>6</v>
      </c>
      <c r="H24" s="9" t="s">
        <v>7</v>
      </c>
      <c r="I24" s="23" t="s">
        <v>8</v>
      </c>
      <c r="J24" s="27" t="s">
        <v>17</v>
      </c>
      <c r="K24" s="18" t="s">
        <v>9</v>
      </c>
      <c r="L24" s="14"/>
    </row>
    <row r="25" spans="1:11" s="15" customFormat="1" ht="14.25" customHeight="1" thickBot="1">
      <c r="A25" s="78" t="s">
        <v>49</v>
      </c>
      <c r="B25" s="62">
        <v>0</v>
      </c>
      <c r="C25" s="63">
        <v>0</v>
      </c>
      <c r="D25" s="63">
        <v>0</v>
      </c>
      <c r="E25" s="64">
        <v>0</v>
      </c>
      <c r="F25" s="65">
        <v>0</v>
      </c>
      <c r="G25" s="65">
        <v>0</v>
      </c>
      <c r="H25" s="65">
        <v>0</v>
      </c>
      <c r="I25" s="66">
        <v>0</v>
      </c>
      <c r="J25" s="35">
        <f>SUM(B25:I25)</f>
        <v>0</v>
      </c>
      <c r="K25" s="36">
        <f>((B25+C25+D25+E25)*J23)+((F25+G25+H25+I25)*K23)</f>
        <v>0</v>
      </c>
    </row>
    <row r="26" spans="1:14" s="15" customFormat="1" ht="66" customHeight="1" thickBot="1">
      <c r="A26" s="79" t="s">
        <v>37</v>
      </c>
      <c r="B26" s="74"/>
      <c r="C26" s="11"/>
      <c r="D26" s="12"/>
      <c r="E26" s="39"/>
      <c r="F26" s="11"/>
      <c r="G26" s="11"/>
      <c r="H26" s="11"/>
      <c r="I26" s="44"/>
      <c r="J26" s="118"/>
      <c r="K26" s="119"/>
      <c r="N26" s="86"/>
    </row>
    <row r="27" spans="1:11" s="13" customFormat="1" ht="15" customHeight="1" thickBot="1">
      <c r="A27" s="136" t="s">
        <v>68</v>
      </c>
      <c r="B27" s="130"/>
      <c r="C27" s="131"/>
      <c r="D27" s="131"/>
      <c r="E27" s="131"/>
      <c r="F27" s="131"/>
      <c r="G27" s="131"/>
      <c r="H27" s="131"/>
      <c r="I27" s="132"/>
      <c r="J27" s="20" t="s">
        <v>31</v>
      </c>
      <c r="K27" s="19"/>
    </row>
    <row r="28" spans="1:11" s="15" customFormat="1" ht="16.5" customHeight="1" thickBot="1">
      <c r="A28" s="22" t="s">
        <v>10</v>
      </c>
      <c r="B28" s="133" t="s">
        <v>81</v>
      </c>
      <c r="C28" s="134"/>
      <c r="D28" s="134"/>
      <c r="E28" s="134"/>
      <c r="F28" s="134"/>
      <c r="G28" s="134"/>
      <c r="H28" s="134"/>
      <c r="I28" s="135"/>
      <c r="J28" s="21" t="s">
        <v>22</v>
      </c>
      <c r="K28" s="26" t="s">
        <v>23</v>
      </c>
    </row>
    <row r="29" spans="1:12" ht="15.75" customHeight="1" thickBot="1">
      <c r="A29" s="16" t="s">
        <v>13</v>
      </c>
      <c r="B29" s="137" t="s">
        <v>83</v>
      </c>
      <c r="C29" s="138"/>
      <c r="D29" s="138"/>
      <c r="E29" s="138"/>
      <c r="F29" s="138"/>
      <c r="G29" s="138"/>
      <c r="H29" s="138"/>
      <c r="I29" s="139"/>
      <c r="J29" s="34">
        <v>22.88</v>
      </c>
      <c r="K29" s="34">
        <v>26.15</v>
      </c>
      <c r="L29" s="14"/>
    </row>
    <row r="30" spans="1:11" s="15" customFormat="1" ht="12.75">
      <c r="A30" s="16" t="s">
        <v>14</v>
      </c>
      <c r="B30" s="57" t="s">
        <v>42</v>
      </c>
      <c r="C30" s="9" t="s">
        <v>3</v>
      </c>
      <c r="D30" s="9" t="s">
        <v>4</v>
      </c>
      <c r="E30" s="40" t="s">
        <v>32</v>
      </c>
      <c r="F30" s="9" t="s">
        <v>5</v>
      </c>
      <c r="G30" s="9" t="s">
        <v>6</v>
      </c>
      <c r="H30" s="9" t="s">
        <v>7</v>
      </c>
      <c r="I30" s="23" t="s">
        <v>8</v>
      </c>
      <c r="J30" s="27" t="s">
        <v>17</v>
      </c>
      <c r="K30" s="18" t="s">
        <v>9</v>
      </c>
    </row>
    <row r="31" spans="1:11" s="15" customFormat="1" ht="14.25" customHeight="1" thickBot="1">
      <c r="A31" s="80" t="s">
        <v>50</v>
      </c>
      <c r="B31" s="67">
        <v>0</v>
      </c>
      <c r="C31" s="68">
        <v>0</v>
      </c>
      <c r="D31" s="68">
        <v>0</v>
      </c>
      <c r="E31" s="69">
        <v>0</v>
      </c>
      <c r="F31" s="68">
        <v>0</v>
      </c>
      <c r="G31" s="68">
        <v>0</v>
      </c>
      <c r="H31" s="65">
        <v>0</v>
      </c>
      <c r="I31" s="66">
        <v>0</v>
      </c>
      <c r="J31" s="35">
        <f>SUM(B31:I31)</f>
        <v>0</v>
      </c>
      <c r="K31" s="36">
        <f>((B31+C31+D31+E31)*J29)+((F31+G31+H31+I31)*K29)</f>
        <v>0</v>
      </c>
    </row>
    <row r="32" spans="1:11" s="13" customFormat="1" ht="15" customHeight="1" thickBot="1">
      <c r="A32" s="136" t="s">
        <v>62</v>
      </c>
      <c r="B32" s="130"/>
      <c r="C32" s="131"/>
      <c r="D32" s="131"/>
      <c r="E32" s="131"/>
      <c r="F32" s="140"/>
      <c r="G32" s="140"/>
      <c r="H32" s="140"/>
      <c r="I32" s="140"/>
      <c r="J32" s="140"/>
      <c r="K32" s="141"/>
    </row>
    <row r="33" spans="1:11" s="15" customFormat="1" ht="16.5" customHeight="1" thickBot="1">
      <c r="A33" s="24" t="s">
        <v>11</v>
      </c>
      <c r="B33" s="81" t="s">
        <v>57</v>
      </c>
      <c r="C33" s="45" t="s">
        <v>31</v>
      </c>
      <c r="D33" s="46"/>
      <c r="E33" s="120"/>
      <c r="F33" s="24" t="s">
        <v>11</v>
      </c>
      <c r="G33" s="81" t="s">
        <v>57</v>
      </c>
      <c r="H33" s="45" t="s">
        <v>31</v>
      </c>
      <c r="I33" s="46"/>
      <c r="J33" s="123" t="s">
        <v>52</v>
      </c>
      <c r="K33" s="124"/>
    </row>
    <row r="34" spans="1:12" ht="13.5" customHeight="1" thickBot="1">
      <c r="A34" s="17" t="s">
        <v>13</v>
      </c>
      <c r="B34" s="82" t="s">
        <v>58</v>
      </c>
      <c r="C34" s="32" t="s">
        <v>54</v>
      </c>
      <c r="D34" s="38">
        <v>7.5</v>
      </c>
      <c r="E34" s="121"/>
      <c r="F34" s="17" t="s">
        <v>13</v>
      </c>
      <c r="G34" s="82" t="s">
        <v>58</v>
      </c>
      <c r="H34" s="32" t="s">
        <v>54</v>
      </c>
      <c r="I34" s="38">
        <v>7.5</v>
      </c>
      <c r="J34" s="125"/>
      <c r="K34" s="126"/>
      <c r="L34" s="14"/>
    </row>
    <row r="35" spans="1:11" s="15" customFormat="1" ht="13.5" customHeight="1" thickBot="1">
      <c r="A35" s="17" t="s">
        <v>14</v>
      </c>
      <c r="B35" s="83" t="s">
        <v>59</v>
      </c>
      <c r="C35" s="21" t="s">
        <v>12</v>
      </c>
      <c r="D35" s="49">
        <v>7.5</v>
      </c>
      <c r="E35" s="121"/>
      <c r="F35" s="17" t="s">
        <v>14</v>
      </c>
      <c r="G35" s="83" t="s">
        <v>60</v>
      </c>
      <c r="H35" s="21" t="s">
        <v>12</v>
      </c>
      <c r="I35" s="49">
        <v>7.5</v>
      </c>
      <c r="J35" s="125"/>
      <c r="K35" s="126"/>
    </row>
    <row r="36" spans="1:11" s="15" customFormat="1" ht="13.5" customHeight="1" thickBot="1">
      <c r="A36" s="17" t="s">
        <v>53</v>
      </c>
      <c r="B36" s="88">
        <v>0</v>
      </c>
      <c r="C36" s="87"/>
      <c r="D36" s="90"/>
      <c r="E36" s="121"/>
      <c r="F36" s="17" t="s">
        <v>53</v>
      </c>
      <c r="G36" s="88">
        <v>0</v>
      </c>
      <c r="H36" s="87"/>
      <c r="I36" s="89"/>
      <c r="J36" s="125"/>
      <c r="K36" s="126"/>
    </row>
    <row r="37" spans="1:11" s="15" customFormat="1" ht="13.5" customHeight="1" thickBot="1">
      <c r="A37" s="17" t="s">
        <v>18</v>
      </c>
      <c r="B37" s="70">
        <v>0</v>
      </c>
      <c r="C37" s="47" t="s">
        <v>17</v>
      </c>
      <c r="D37" s="48" t="s">
        <v>16</v>
      </c>
      <c r="E37" s="121"/>
      <c r="F37" s="17" t="s">
        <v>18</v>
      </c>
      <c r="G37" s="70">
        <v>0</v>
      </c>
      <c r="H37" s="47" t="s">
        <v>17</v>
      </c>
      <c r="I37" s="48" t="s">
        <v>16</v>
      </c>
      <c r="J37" s="125"/>
      <c r="K37" s="126"/>
    </row>
    <row r="38" spans="1:11" s="15" customFormat="1" ht="13.5" customHeight="1" thickBot="1">
      <c r="A38" s="25" t="s">
        <v>12</v>
      </c>
      <c r="B38" s="71">
        <v>0</v>
      </c>
      <c r="C38" s="51">
        <f>(B37+B38+B36)</f>
        <v>0</v>
      </c>
      <c r="D38" s="50">
        <f>(B37*D34)+(B38*D35)+(B36*D34)</f>
        <v>0</v>
      </c>
      <c r="E38" s="122"/>
      <c r="F38" s="25" t="s">
        <v>12</v>
      </c>
      <c r="G38" s="71">
        <v>0</v>
      </c>
      <c r="H38" s="51">
        <f>(G37+G38+G36)</f>
        <v>0</v>
      </c>
      <c r="I38" s="50">
        <f>(G37*I34)+(G38*I35)+(G36*I34)</f>
        <v>0</v>
      </c>
      <c r="J38" s="127"/>
      <c r="K38" s="128"/>
    </row>
    <row r="39" spans="1:11" s="13" customFormat="1" ht="15" customHeight="1" thickBot="1">
      <c r="A39" s="136" t="s">
        <v>62</v>
      </c>
      <c r="B39" s="130"/>
      <c r="C39" s="131"/>
      <c r="D39" s="131"/>
      <c r="E39" s="131"/>
      <c r="F39" s="140"/>
      <c r="G39" s="140"/>
      <c r="H39" s="140"/>
      <c r="I39" s="140"/>
      <c r="J39" s="140"/>
      <c r="K39" s="141"/>
    </row>
    <row r="40" spans="1:11" s="15" customFormat="1" ht="16.5" customHeight="1" thickBot="1">
      <c r="A40" s="24" t="s">
        <v>11</v>
      </c>
      <c r="B40" s="81" t="s">
        <v>57</v>
      </c>
      <c r="C40" s="45" t="s">
        <v>31</v>
      </c>
      <c r="D40" s="98"/>
      <c r="E40" s="171"/>
      <c r="F40" s="110"/>
      <c r="G40" s="110"/>
      <c r="H40" s="111"/>
      <c r="I40" s="96"/>
      <c r="J40" s="208" t="s">
        <v>52</v>
      </c>
      <c r="K40" s="124"/>
    </row>
    <row r="41" spans="1:12" ht="13.5" customHeight="1" thickBot="1">
      <c r="A41" s="17" t="s">
        <v>13</v>
      </c>
      <c r="B41" s="82" t="s">
        <v>58</v>
      </c>
      <c r="C41" s="32" t="s">
        <v>54</v>
      </c>
      <c r="D41" s="99">
        <v>7.5</v>
      </c>
      <c r="E41" s="174"/>
      <c r="F41" s="105"/>
      <c r="G41" s="106"/>
      <c r="H41" s="104"/>
      <c r="I41" s="97"/>
      <c r="J41" s="209"/>
      <c r="K41" s="126"/>
      <c r="L41" s="14"/>
    </row>
    <row r="42" spans="1:11" s="15" customFormat="1" ht="13.5" customHeight="1" thickBot="1">
      <c r="A42" s="17" t="s">
        <v>14</v>
      </c>
      <c r="B42" s="83" t="s">
        <v>61</v>
      </c>
      <c r="C42" s="21" t="s">
        <v>12</v>
      </c>
      <c r="D42" s="100">
        <v>7.5</v>
      </c>
      <c r="E42" s="174"/>
      <c r="F42" s="105"/>
      <c r="G42" s="106"/>
      <c r="H42" s="104"/>
      <c r="I42" s="112"/>
      <c r="J42" s="209"/>
      <c r="K42" s="126"/>
    </row>
    <row r="43" spans="1:11" s="15" customFormat="1" ht="13.5" customHeight="1" thickBot="1">
      <c r="A43" s="17" t="s">
        <v>53</v>
      </c>
      <c r="B43" s="88">
        <v>0</v>
      </c>
      <c r="C43" s="87"/>
      <c r="D43" s="101"/>
      <c r="E43" s="174"/>
      <c r="F43" s="105"/>
      <c r="G43" s="107"/>
      <c r="H43" s="104"/>
      <c r="I43" s="113"/>
      <c r="J43" s="209"/>
      <c r="K43" s="126"/>
    </row>
    <row r="44" spans="1:11" s="15" customFormat="1" ht="13.5" customHeight="1" thickBot="1">
      <c r="A44" s="17" t="s">
        <v>18</v>
      </c>
      <c r="B44" s="70">
        <v>0</v>
      </c>
      <c r="C44" s="47" t="s">
        <v>17</v>
      </c>
      <c r="D44" s="102" t="s">
        <v>16</v>
      </c>
      <c r="E44" s="174"/>
      <c r="F44" s="105"/>
      <c r="G44" s="108"/>
      <c r="H44" s="109"/>
      <c r="I44" s="114"/>
      <c r="J44" s="209"/>
      <c r="K44" s="126"/>
    </row>
    <row r="45" spans="1:11" s="15" customFormat="1" ht="13.5" customHeight="1" thickBot="1">
      <c r="A45" s="25" t="s">
        <v>12</v>
      </c>
      <c r="B45" s="71">
        <v>0</v>
      </c>
      <c r="C45" s="51">
        <f>(B44+B45+B43)</f>
        <v>0</v>
      </c>
      <c r="D45" s="103">
        <f>(B44*D41)+(B45*D42)+(B43*D41)</f>
        <v>0</v>
      </c>
      <c r="E45" s="177"/>
      <c r="F45" s="115"/>
      <c r="G45" s="116"/>
      <c r="H45" s="115"/>
      <c r="I45" s="117"/>
      <c r="J45" s="210"/>
      <c r="K45" s="128"/>
    </row>
    <row r="46" spans="1:11" s="13" customFormat="1" ht="15" customHeight="1" thickBot="1">
      <c r="A46" s="129" t="s">
        <v>63</v>
      </c>
      <c r="B46" s="130"/>
      <c r="C46" s="131"/>
      <c r="D46" s="131"/>
      <c r="E46" s="166"/>
      <c r="F46" s="166"/>
      <c r="G46" s="166"/>
      <c r="H46" s="166"/>
      <c r="I46" s="167"/>
      <c r="J46" s="20" t="s">
        <v>31</v>
      </c>
      <c r="K46" s="19"/>
    </row>
    <row r="47" spans="1:11" s="15" customFormat="1" ht="16.5" thickBot="1">
      <c r="A47" s="22" t="s">
        <v>73</v>
      </c>
      <c r="B47" s="133" t="s">
        <v>74</v>
      </c>
      <c r="C47" s="134"/>
      <c r="D47" s="134"/>
      <c r="E47" s="134"/>
      <c r="F47" s="134"/>
      <c r="G47" s="134"/>
      <c r="H47" s="134"/>
      <c r="I47" s="135"/>
      <c r="J47" s="21" t="s">
        <v>22</v>
      </c>
      <c r="K47" s="26" t="s">
        <v>23</v>
      </c>
    </row>
    <row r="48" spans="1:12" ht="15.75" thickBot="1">
      <c r="A48" s="16" t="s">
        <v>13</v>
      </c>
      <c r="B48" s="137" t="s">
        <v>75</v>
      </c>
      <c r="C48" s="138"/>
      <c r="D48" s="138"/>
      <c r="E48" s="138"/>
      <c r="F48" s="138"/>
      <c r="G48" s="138"/>
      <c r="H48" s="138"/>
      <c r="I48" s="139"/>
      <c r="J48" s="34">
        <v>39.23</v>
      </c>
      <c r="K48" s="34">
        <v>42.49</v>
      </c>
      <c r="L48" s="14"/>
    </row>
    <row r="49" spans="1:12" ht="12.75">
      <c r="A49" s="16" t="s">
        <v>0</v>
      </c>
      <c r="B49" s="57" t="s">
        <v>42</v>
      </c>
      <c r="C49" s="9" t="s">
        <v>28</v>
      </c>
      <c r="D49" s="9" t="s">
        <v>29</v>
      </c>
      <c r="E49" s="40" t="s">
        <v>32</v>
      </c>
      <c r="F49" s="9" t="s">
        <v>5</v>
      </c>
      <c r="G49" s="9" t="s">
        <v>6</v>
      </c>
      <c r="H49" s="9" t="s">
        <v>7</v>
      </c>
      <c r="I49" s="23" t="s">
        <v>8</v>
      </c>
      <c r="J49" s="27" t="s">
        <v>17</v>
      </c>
      <c r="K49" s="18" t="s">
        <v>9</v>
      </c>
      <c r="L49" s="14"/>
    </row>
    <row r="50" spans="1:11" s="15" customFormat="1" ht="14.25" customHeight="1" thickBot="1">
      <c r="A50" s="80" t="s">
        <v>50</v>
      </c>
      <c r="B50" s="67">
        <v>0</v>
      </c>
      <c r="C50" s="68">
        <v>0</v>
      </c>
      <c r="D50" s="68">
        <v>0</v>
      </c>
      <c r="E50" s="72">
        <v>0</v>
      </c>
      <c r="F50" s="65">
        <v>0</v>
      </c>
      <c r="G50" s="65">
        <v>0</v>
      </c>
      <c r="H50" s="65">
        <v>0</v>
      </c>
      <c r="I50" s="66">
        <v>0</v>
      </c>
      <c r="J50" s="41">
        <f>SUM(B50:I50)</f>
        <v>0</v>
      </c>
      <c r="K50" s="42">
        <f>((B50+C50+D50+E50)*J48)+((F50+G50+H50+I50)*K48)</f>
        <v>0</v>
      </c>
    </row>
    <row r="51" spans="1:14" s="15" customFormat="1" ht="66" customHeight="1" thickBot="1">
      <c r="A51" s="91" t="s">
        <v>37</v>
      </c>
      <c r="B51" s="92"/>
      <c r="C51" s="93"/>
      <c r="D51" s="94"/>
      <c r="E51" s="93"/>
      <c r="F51" s="93"/>
      <c r="G51" s="93"/>
      <c r="H51" s="93"/>
      <c r="I51" s="95"/>
      <c r="J51" s="118"/>
      <c r="K51" s="119"/>
      <c r="N51" s="86"/>
    </row>
    <row r="52" spans="1:11" s="13" customFormat="1" ht="15" customHeight="1" thickBot="1">
      <c r="A52" s="129" t="s">
        <v>63</v>
      </c>
      <c r="B52" s="130"/>
      <c r="C52" s="131"/>
      <c r="D52" s="131"/>
      <c r="E52" s="131"/>
      <c r="F52" s="131"/>
      <c r="G52" s="131"/>
      <c r="H52" s="131"/>
      <c r="I52" s="132"/>
      <c r="J52" s="20" t="s">
        <v>31</v>
      </c>
      <c r="K52" s="19"/>
    </row>
    <row r="53" spans="1:11" s="15" customFormat="1" ht="16.5" thickBot="1">
      <c r="A53" s="22" t="s">
        <v>78</v>
      </c>
      <c r="B53" s="133" t="s">
        <v>76</v>
      </c>
      <c r="C53" s="134"/>
      <c r="D53" s="134"/>
      <c r="E53" s="134"/>
      <c r="F53" s="134"/>
      <c r="G53" s="134"/>
      <c r="H53" s="134"/>
      <c r="I53" s="135"/>
      <c r="J53" s="21" t="s">
        <v>22</v>
      </c>
      <c r="K53" s="26" t="s">
        <v>23</v>
      </c>
    </row>
    <row r="54" spans="1:12" ht="15.75" thickBot="1">
      <c r="A54" s="16" t="s">
        <v>13</v>
      </c>
      <c r="B54" s="137" t="s">
        <v>77</v>
      </c>
      <c r="C54" s="138"/>
      <c r="D54" s="138"/>
      <c r="E54" s="138"/>
      <c r="F54" s="138"/>
      <c r="G54" s="138"/>
      <c r="H54" s="138"/>
      <c r="I54" s="139"/>
      <c r="J54" s="34">
        <v>26.15</v>
      </c>
      <c r="K54" s="34">
        <v>29.42</v>
      </c>
      <c r="L54" s="14"/>
    </row>
    <row r="55" spans="1:12" ht="12.75">
      <c r="A55" s="16" t="s">
        <v>0</v>
      </c>
      <c r="B55" s="57" t="s">
        <v>42</v>
      </c>
      <c r="C55" s="9" t="s">
        <v>28</v>
      </c>
      <c r="D55" s="9" t="s">
        <v>29</v>
      </c>
      <c r="E55" s="40" t="s">
        <v>32</v>
      </c>
      <c r="F55" s="9" t="s">
        <v>5</v>
      </c>
      <c r="G55" s="9" t="s">
        <v>6</v>
      </c>
      <c r="H55" s="9" t="s">
        <v>7</v>
      </c>
      <c r="I55" s="23" t="s">
        <v>8</v>
      </c>
      <c r="J55" s="27" t="s">
        <v>17</v>
      </c>
      <c r="K55" s="18" t="s">
        <v>9</v>
      </c>
      <c r="L55" s="14"/>
    </row>
    <row r="56" spans="1:11" s="15" customFormat="1" ht="14.25" customHeight="1" thickBot="1">
      <c r="A56" s="80" t="s">
        <v>50</v>
      </c>
      <c r="B56" s="67">
        <v>0</v>
      </c>
      <c r="C56" s="68">
        <v>0</v>
      </c>
      <c r="D56" s="68">
        <v>0</v>
      </c>
      <c r="E56" s="72">
        <v>0</v>
      </c>
      <c r="F56" s="65">
        <v>0</v>
      </c>
      <c r="G56" s="65">
        <v>0</v>
      </c>
      <c r="H56" s="65">
        <v>0</v>
      </c>
      <c r="I56" s="66">
        <v>0</v>
      </c>
      <c r="J56" s="41">
        <f>SUM(B56:I56)</f>
        <v>0</v>
      </c>
      <c r="K56" s="42">
        <f>((B56+C56+D56+E56)*J54)+((F56+G56+H56+I56)*K54)</f>
        <v>0</v>
      </c>
    </row>
    <row r="57" spans="1:14" s="15" customFormat="1" ht="66" customHeight="1" thickBot="1">
      <c r="A57" s="91" t="s">
        <v>37</v>
      </c>
      <c r="B57" s="92"/>
      <c r="C57" s="93"/>
      <c r="D57" s="94"/>
      <c r="E57" s="93"/>
      <c r="F57" s="93"/>
      <c r="G57" s="93"/>
      <c r="H57" s="93"/>
      <c r="I57" s="95"/>
      <c r="J57" s="118"/>
      <c r="K57" s="119"/>
      <c r="N57" s="86"/>
    </row>
    <row r="58" spans="1:11" s="13" customFormat="1" ht="15" customHeight="1" thickBot="1">
      <c r="A58" s="129" t="s">
        <v>63</v>
      </c>
      <c r="B58" s="130"/>
      <c r="C58" s="131"/>
      <c r="D58" s="131"/>
      <c r="E58" s="131"/>
      <c r="F58" s="140"/>
      <c r="G58" s="140"/>
      <c r="H58" s="140"/>
      <c r="I58" s="140"/>
      <c r="J58" s="140"/>
      <c r="K58" s="141"/>
    </row>
    <row r="59" spans="1:11" s="15" customFormat="1" ht="16.5" customHeight="1" thickBot="1">
      <c r="A59" s="24" t="s">
        <v>34</v>
      </c>
      <c r="B59" s="81" t="s">
        <v>64</v>
      </c>
      <c r="C59" s="21" t="s">
        <v>36</v>
      </c>
      <c r="D59" s="38">
        <v>35.96</v>
      </c>
      <c r="E59" s="171"/>
      <c r="F59" s="172"/>
      <c r="G59" s="172"/>
      <c r="H59" s="172"/>
      <c r="I59" s="172"/>
      <c r="J59" s="172"/>
      <c r="K59" s="173"/>
    </row>
    <row r="60" spans="1:12" ht="15.75" customHeight="1" thickBot="1">
      <c r="A60" s="17" t="s">
        <v>13</v>
      </c>
      <c r="B60" s="84" t="s">
        <v>65</v>
      </c>
      <c r="C60" s="168"/>
      <c r="D60" s="43"/>
      <c r="E60" s="174"/>
      <c r="F60" s="175"/>
      <c r="G60" s="175"/>
      <c r="H60" s="175"/>
      <c r="I60" s="175"/>
      <c r="J60" s="175"/>
      <c r="K60" s="176"/>
      <c r="L60" s="14"/>
    </row>
    <row r="61" spans="1:11" s="15" customFormat="1" ht="12.75" customHeight="1">
      <c r="A61" s="17" t="s">
        <v>38</v>
      </c>
      <c r="B61" s="85" t="s">
        <v>50</v>
      </c>
      <c r="C61" s="169"/>
      <c r="D61" s="18" t="s">
        <v>16</v>
      </c>
      <c r="E61" s="174"/>
      <c r="F61" s="175"/>
      <c r="G61" s="175"/>
      <c r="H61" s="175"/>
      <c r="I61" s="175"/>
      <c r="J61" s="175"/>
      <c r="K61" s="176"/>
    </row>
    <row r="62" spans="1:11" s="15" customFormat="1" ht="14.25" customHeight="1" thickBot="1">
      <c r="A62" s="17" t="s">
        <v>35</v>
      </c>
      <c r="B62" s="70">
        <v>0</v>
      </c>
      <c r="C62" s="170"/>
      <c r="D62" s="37">
        <f>(D59*B62)</f>
        <v>0</v>
      </c>
      <c r="E62" s="177"/>
      <c r="F62" s="178"/>
      <c r="G62" s="178"/>
      <c r="H62" s="178"/>
      <c r="I62" s="178"/>
      <c r="J62" s="178"/>
      <c r="K62" s="179"/>
    </row>
    <row r="63" spans="1:12" ht="15" customHeight="1" thickBot="1">
      <c r="A63" s="136" t="s">
        <v>21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65"/>
      <c r="L63" s="14"/>
    </row>
    <row r="64" spans="1:12" ht="18" customHeight="1">
      <c r="A64" s="187" t="s">
        <v>45</v>
      </c>
      <c r="B64" s="188"/>
      <c r="C64" s="188"/>
      <c r="D64" s="188"/>
      <c r="E64" s="188"/>
      <c r="F64" s="188"/>
      <c r="G64" s="188"/>
      <c r="H64" s="189"/>
      <c r="I64" s="196" t="s">
        <v>19</v>
      </c>
      <c r="J64" s="197"/>
      <c r="K64" s="77">
        <f>(K25+K19+K50+D62+D38+I38+K31+D45+K56)</f>
        <v>0</v>
      </c>
      <c r="L64" s="14"/>
    </row>
    <row r="65" spans="1:12" ht="18" customHeight="1" thickBot="1">
      <c r="A65" s="190"/>
      <c r="B65" s="191"/>
      <c r="C65" s="191"/>
      <c r="D65" s="191"/>
      <c r="E65" s="191"/>
      <c r="F65" s="191"/>
      <c r="G65" s="191"/>
      <c r="H65" s="192"/>
      <c r="I65" s="198" t="s">
        <v>39</v>
      </c>
      <c r="J65" s="199"/>
      <c r="K65" s="75">
        <f>IF(I65="Ground Shipping",(F74),IF(I65="TWODAY Shipping",(F75),IF(I65="NEXTDAY Shipping",(F76),"$0.00")))</f>
        <v>0</v>
      </c>
      <c r="L65" s="33"/>
    </row>
    <row r="66" spans="1:12" ht="18" customHeight="1" thickBot="1">
      <c r="A66" s="193"/>
      <c r="B66" s="194"/>
      <c r="C66" s="194"/>
      <c r="D66" s="194"/>
      <c r="E66" s="194"/>
      <c r="F66" s="194"/>
      <c r="G66" s="194"/>
      <c r="H66" s="195"/>
      <c r="I66" s="200" t="s">
        <v>20</v>
      </c>
      <c r="J66" s="201"/>
      <c r="K66" s="76">
        <f>SUM(K64:K65)</f>
        <v>0</v>
      </c>
      <c r="L66" s="14"/>
    </row>
    <row r="67" ht="15.75" customHeight="1">
      <c r="F67" s="28"/>
    </row>
    <row r="68" spans="1:12" s="33" customFormat="1" ht="11.25" customHeight="1" hidden="1">
      <c r="A68" s="52"/>
      <c r="B68" s="52"/>
      <c r="C68" s="52"/>
      <c r="D68" s="52"/>
      <c r="E68" s="52"/>
      <c r="F68" s="52" t="s">
        <v>30</v>
      </c>
      <c r="G68" s="52"/>
      <c r="H68" s="52"/>
      <c r="I68" s="52"/>
      <c r="J68" s="52"/>
      <c r="K68" s="52"/>
      <c r="L68" s="52"/>
    </row>
    <row r="69" spans="1:12" s="33" customFormat="1" ht="5.25" customHeight="1" hidden="1">
      <c r="A69" s="52"/>
      <c r="B69" s="52"/>
      <c r="C69" s="52"/>
      <c r="D69" s="52"/>
      <c r="E69" s="52"/>
      <c r="F69" s="52" t="s">
        <v>39</v>
      </c>
      <c r="G69" s="52"/>
      <c r="H69" s="52"/>
      <c r="I69" s="52"/>
      <c r="J69" s="52"/>
      <c r="K69" s="52"/>
      <c r="L69" s="52"/>
    </row>
    <row r="70" spans="1:12" s="33" customFormat="1" ht="21" customHeight="1" hidden="1">
      <c r="A70" s="52"/>
      <c r="B70" s="52"/>
      <c r="C70" s="52"/>
      <c r="D70" s="52"/>
      <c r="E70" s="52"/>
      <c r="F70" s="52" t="s">
        <v>40</v>
      </c>
      <c r="G70" s="52"/>
      <c r="H70" s="52"/>
      <c r="I70" s="52"/>
      <c r="J70" s="52"/>
      <c r="K70" s="52"/>
      <c r="L70" s="52"/>
    </row>
    <row r="71" spans="1:12" s="33" customFormat="1" ht="6.75" customHeight="1" hidden="1">
      <c r="A71" s="52"/>
      <c r="B71" s="52"/>
      <c r="C71" s="52"/>
      <c r="D71" s="52"/>
      <c r="E71" s="52"/>
      <c r="F71" s="52" t="s">
        <v>41</v>
      </c>
      <c r="G71" s="52"/>
      <c r="H71" s="52"/>
      <c r="I71" s="52"/>
      <c r="J71" s="52"/>
      <c r="K71" s="52"/>
      <c r="L71" s="52"/>
    </row>
    <row r="72" spans="1:12" s="33" customFormat="1" ht="13.5" customHeight="1">
      <c r="A72" s="52"/>
      <c r="B72" s="52"/>
      <c r="C72" s="52"/>
      <c r="D72" s="52"/>
      <c r="E72" s="52"/>
      <c r="F72" s="53"/>
      <c r="G72" s="52"/>
      <c r="H72" s="52"/>
      <c r="I72" s="52"/>
      <c r="J72" s="52"/>
      <c r="K72" s="52"/>
      <c r="L72" s="52"/>
    </row>
    <row r="73" spans="1:12" s="33" customFormat="1" ht="14.25" customHeight="1" hidden="1" thickBo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s="33" customFormat="1" ht="18.75" hidden="1" thickBot="1">
      <c r="A74" s="52"/>
      <c r="B74" s="52"/>
      <c r="C74" s="52"/>
      <c r="D74" s="52"/>
      <c r="E74" s="52"/>
      <c r="F74" s="54">
        <f>IF(K64=0,0,(IF(K64&lt;10.01,4.99,IF(K64&lt;25.01,5.99,IF(K64&lt;50.01,7.99,IF(K64&lt;100.01,8.99,IF(K64&lt;150.01,9.99,IF(K64&lt;200.01,10.99,IF(K64&lt;342.43,11.99,K64*0.035)))))))))</f>
        <v>0</v>
      </c>
      <c r="G74" s="52"/>
      <c r="H74" s="52"/>
      <c r="I74" s="52"/>
      <c r="J74" s="52"/>
      <c r="K74" s="52"/>
      <c r="L74" s="52"/>
    </row>
    <row r="75" spans="1:12" s="33" customFormat="1" ht="18.75" hidden="1" thickBot="1">
      <c r="A75" s="52"/>
      <c r="B75" s="52"/>
      <c r="C75" s="52"/>
      <c r="D75" s="52"/>
      <c r="E75" s="52"/>
      <c r="F75" s="55">
        <f>IF(K64=0,0,IF(K64&lt;898.99,(F74+8.99),(K64*0.045)))</f>
        <v>0</v>
      </c>
      <c r="G75" s="52"/>
      <c r="H75" s="52"/>
      <c r="I75" s="52"/>
      <c r="J75" s="52"/>
      <c r="K75" s="52"/>
      <c r="L75" s="52"/>
    </row>
    <row r="76" spans="1:12" s="33" customFormat="1" ht="18.75" hidden="1" thickBot="1">
      <c r="A76" s="52"/>
      <c r="B76" s="52"/>
      <c r="C76" s="52"/>
      <c r="D76" s="52"/>
      <c r="E76" s="52"/>
      <c r="F76" s="56">
        <f>IF(K64=0,0,IF(K64&lt;749.19,(F74+14.99),(K64*0.055)))</f>
        <v>0</v>
      </c>
      <c r="G76" s="52"/>
      <c r="H76" s="52"/>
      <c r="I76" s="52"/>
      <c r="J76" s="52"/>
      <c r="K76" s="52"/>
      <c r="L76" s="52"/>
    </row>
    <row r="77" spans="5:7" ht="11.25">
      <c r="E77" s="52"/>
      <c r="F77" s="52"/>
      <c r="G77" s="52"/>
    </row>
  </sheetData>
  <sheetProtection/>
  <protectedRanges>
    <protectedRange sqref="B50 B56" name="Range13"/>
    <protectedRange sqref="B31" name="Range12"/>
    <protectedRange sqref="B19:B20" name="Range10"/>
    <protectedRange sqref="C31:I31" name="Short"/>
    <protectedRange sqref="I65:J65" name="Shipping"/>
    <protectedRange sqref="H7:K13" name="Shipping Address"/>
    <protectedRange sqref="F12:F13 D13:E13 B12:E12 B7:F11" name="Team Information"/>
    <protectedRange sqref="C19:I20 C56:I57 C50:I51 C25:I26" name="jERSEY 1"/>
    <protectedRange sqref="B62 H62" name="Sock 1"/>
    <protectedRange sqref="H13:K13" name="Shipping Type"/>
    <protectedRange sqref="B57 B51 B25:B26" name="Range11"/>
    <protectedRange sqref="G37:G38 B37:B38 B44:B45 G44:G45" name="Sock 1_1"/>
  </protectedRanges>
  <mergeCells count="60">
    <mergeCell ref="J1:K1"/>
    <mergeCell ref="E14:G14"/>
    <mergeCell ref="B22:I22"/>
    <mergeCell ref="B23:I23"/>
    <mergeCell ref="A21:I21"/>
    <mergeCell ref="H10:K10"/>
    <mergeCell ref="B10:D10"/>
    <mergeCell ref="B9:D9"/>
    <mergeCell ref="H9:K9"/>
    <mergeCell ref="J3:K3"/>
    <mergeCell ref="A4:C4"/>
    <mergeCell ref="A64:H66"/>
    <mergeCell ref="I64:J64"/>
    <mergeCell ref="I65:J65"/>
    <mergeCell ref="I66:J66"/>
    <mergeCell ref="B16:I16"/>
    <mergeCell ref="A58:K58"/>
    <mergeCell ref="J40:K45"/>
    <mergeCell ref="B54:I54"/>
    <mergeCell ref="J57:K57"/>
    <mergeCell ref="A63:K63"/>
    <mergeCell ref="A46:I46"/>
    <mergeCell ref="B47:I47"/>
    <mergeCell ref="A15:I15"/>
    <mergeCell ref="C60:C62"/>
    <mergeCell ref="B48:I48"/>
    <mergeCell ref="E59:K62"/>
    <mergeCell ref="J20:K20"/>
    <mergeCell ref="B17:I17"/>
    <mergeCell ref="J51:K51"/>
    <mergeCell ref="A1:E1"/>
    <mergeCell ref="A3:C3"/>
    <mergeCell ref="D3:G3"/>
    <mergeCell ref="B7:D7"/>
    <mergeCell ref="H3:I3"/>
    <mergeCell ref="A2:K2"/>
    <mergeCell ref="H6:K6"/>
    <mergeCell ref="J4:K4"/>
    <mergeCell ref="H7:K7"/>
    <mergeCell ref="H4:I4"/>
    <mergeCell ref="B12:D12"/>
    <mergeCell ref="B8:D8"/>
    <mergeCell ref="J13:K13"/>
    <mergeCell ref="A32:K32"/>
    <mergeCell ref="D4:G4"/>
    <mergeCell ref="B11:D11"/>
    <mergeCell ref="H13:I13"/>
    <mergeCell ref="H12:K12"/>
    <mergeCell ref="H11:K11"/>
    <mergeCell ref="H8:K8"/>
    <mergeCell ref="J26:K26"/>
    <mergeCell ref="E33:E38"/>
    <mergeCell ref="J33:K38"/>
    <mergeCell ref="A52:I52"/>
    <mergeCell ref="B53:I53"/>
    <mergeCell ref="A27:I27"/>
    <mergeCell ref="B28:I28"/>
    <mergeCell ref="B29:I29"/>
    <mergeCell ref="A39:K39"/>
    <mergeCell ref="E40:E45"/>
  </mergeCells>
  <dataValidations count="1">
    <dataValidation type="list" allowBlank="1" showInputMessage="1" showErrorMessage="1" sqref="I65">
      <formula1>$F$68:$F$71</formula1>
    </dataValidation>
  </dataValidations>
  <hyperlinks>
    <hyperlink ref="D4" r:id="rId1" display="team@sportsendeavors.com"/>
  </hyperlinks>
  <printOptions horizontalCentered="1" verticalCentered="1"/>
  <pageMargins left="1" right="1" top="1" bottom="1" header="0.5" footer="0.5"/>
  <pageSetup fitToHeight="1" fitToWidth="1" horizontalDpi="300" verticalDpi="300" orientation="portrait" scale="33" r:id="rId5"/>
  <rowBreaks count="1" manualBreakCount="1">
    <brk id="21" max="10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Walz</dc:creator>
  <cp:keywords/>
  <dc:description/>
  <cp:lastModifiedBy>kupeji</cp:lastModifiedBy>
  <cp:lastPrinted>2011-05-31T14:23:03Z</cp:lastPrinted>
  <dcterms:created xsi:type="dcterms:W3CDTF">1999-08-17T22:06:42Z</dcterms:created>
  <dcterms:modified xsi:type="dcterms:W3CDTF">2011-07-13T21:17:34Z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